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ladys Ramirez Peña\OneDrive\Documentos\2023\Hospital SJG\Implementación\Convocatoria 2\"/>
    </mc:Choice>
  </mc:AlternateContent>
  <xr:revisionPtr revIDLastSave="0" documentId="13_ncr:1_{F1F71684-6A72-4543-B577-493425B1417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PROFESIONAL 219-01" sheetId="3" r:id="rId1"/>
    <sheet name="PROFESIONAL 219-03" sheetId="1" r:id="rId2"/>
    <sheet name="AUXILIAR AREA SALUD 04" sheetId="4" r:id="rId3"/>
    <sheet name="RESULTADO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F5" i="5"/>
  <c r="I6" i="5" l="1"/>
  <c r="H6" i="5"/>
  <c r="I5" i="5"/>
  <c r="H5" i="5"/>
  <c r="H3" i="5"/>
  <c r="F6" i="5"/>
  <c r="S14" i="3"/>
  <c r="E5" i="5"/>
  <c r="B6" i="5"/>
  <c r="E6" i="5" l="1"/>
  <c r="R4" i="1" l="1"/>
  <c r="S4" i="1" s="1"/>
  <c r="S3" i="1"/>
  <c r="T3" i="1" s="1"/>
  <c r="R5" i="3"/>
  <c r="S5" i="3" s="1"/>
  <c r="R6" i="3"/>
  <c r="S6" i="3" s="1"/>
  <c r="T6" i="3" s="1"/>
  <c r="R7" i="3"/>
  <c r="S7" i="3" s="1"/>
  <c r="T7" i="3" s="1"/>
  <c r="R8" i="3"/>
  <c r="S8" i="3" s="1"/>
  <c r="T8" i="3" s="1"/>
  <c r="R9" i="3"/>
  <c r="S9" i="3" s="1"/>
  <c r="T9" i="3" s="1"/>
  <c r="R10" i="3"/>
  <c r="S10" i="3" s="1"/>
  <c r="T10" i="3" s="1"/>
  <c r="R11" i="3"/>
  <c r="S11" i="3" s="1"/>
  <c r="T11" i="3" s="1"/>
  <c r="R12" i="3"/>
  <c r="S12" i="3" s="1"/>
  <c r="T12" i="3" s="1"/>
  <c r="R4" i="3"/>
  <c r="S4" i="3" s="1"/>
  <c r="T4" i="3" s="1"/>
  <c r="G4" i="3"/>
  <c r="H4" i="3" s="1"/>
  <c r="I4" i="3" s="1"/>
  <c r="T5" i="3" l="1"/>
  <c r="T13" i="3" s="1"/>
  <c r="S13" i="3"/>
  <c r="T4" i="1"/>
  <c r="R5" i="1"/>
  <c r="S5" i="1" s="1"/>
  <c r="T5" i="1" s="1"/>
  <c r="R6" i="1"/>
  <c r="S6" i="1" s="1"/>
  <c r="R7" i="1"/>
  <c r="S7" i="1" s="1"/>
  <c r="T7" i="1" s="1"/>
  <c r="R8" i="1"/>
  <c r="S8" i="1" s="1"/>
  <c r="T8" i="1" s="1"/>
  <c r="R9" i="1"/>
  <c r="S9" i="1" s="1"/>
  <c r="T9" i="1" s="1"/>
  <c r="R10" i="1"/>
  <c r="S10" i="1" s="1"/>
  <c r="T10" i="1" s="1"/>
  <c r="G5" i="1"/>
  <c r="H5" i="1" s="1"/>
  <c r="I5" i="1" s="1"/>
  <c r="I10" i="1" s="1"/>
  <c r="G6" i="1"/>
  <c r="H6" i="1" s="1"/>
  <c r="I6" i="1" s="1"/>
  <c r="G7" i="1"/>
  <c r="H7" i="1" s="1"/>
  <c r="I7" i="1" s="1"/>
  <c r="G8" i="1"/>
  <c r="H8" i="1" s="1"/>
  <c r="I8" i="1" s="1"/>
  <c r="B10" i="1" s="1"/>
  <c r="T6" i="1" l="1"/>
  <c r="S11" i="1"/>
  <c r="G4" i="1"/>
  <c r="H4" i="1" s="1"/>
  <c r="I4" i="1" s="1"/>
  <c r="M7" i="1" l="1"/>
  <c r="T11" i="1"/>
  <c r="M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14</author>
  </authors>
  <commentList>
    <comment ref="F4" authorId="0" shapeId="0" xr:uid="{B5DAF3EA-D7EC-402B-AB12-14D6015E7EFE}">
      <text>
        <r>
          <rPr>
            <b/>
            <sz val="9"/>
            <color indexed="81"/>
            <rFont val="Tahoma"/>
            <family val="2"/>
          </rPr>
          <t>HP 14:</t>
        </r>
        <r>
          <rPr>
            <sz val="9"/>
            <color indexed="81"/>
            <rFont val="Tahoma"/>
            <family val="2"/>
          </rPr>
          <t xml:space="preserve">
CERTIFICACION NO DICE FECHA FINAL, DICE A LA FECHA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tc={AADAAE4D-D291-412E-A258-C08BED00CBD5}</author>
    <author>tc={AED27330-C3EF-47C9-9422-D5FCBD7EEE44}</author>
    <author>tc={E816D652-E8F6-4DD3-B2F6-E11B152E6CDA}</author>
  </authors>
  <commentList>
    <comment ref="B2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Nombre Postulado</t>
      </text>
    </comment>
    <comment ref="B7" authorId="1" shapeId="0" xr:uid="{AED27330-C3EF-47C9-9422-D5FCBD7EEE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información que aporta no cumple el requisito del 1083- de 2015
https://www.incae.edu/es/blog/2017/06/29/cual-es-la-funcion-de-una-junta-directiva.html</t>
      </text>
    </comment>
    <comment ref="B10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Meses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tc={EB38B092-A765-4B62-B932-48C1BCA684A2}</author>
    <author>tc={F8A56AF7-0A41-4749-8AF2-F8AF84308457}</author>
    <author>tc={D7E367B5-1CEE-4B62-9EB8-7EE29A7951FE}</author>
  </authors>
  <commentList>
    <comment ref="A3" authorId="0" shapeId="0" xr:uid="{EB38B092-A765-4B62-B932-48C1BCA684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1. Antecedentes - Cedula de Ciudadania
2.Titulo Bachiller Académico
3. Titulo Profesional
4. Especialización si el empleo lo requiere</t>
      </text>
    </comment>
    <comment ref="A4" authorId="1" shapeId="0" xr:uid="{F8A56AF7-0A41-4749-8AF2-F8AF843084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la Experiencia que acredita con el empleo dentro de la Institución y Validada con el perfil requerido.</t>
      </text>
    </comment>
    <comment ref="A5" authorId="2" shapeId="0" xr:uid="{D7E367B5-1CEE-4B62-9EB8-7EE29A7951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Tiempo sumado que ha tenido en la entidad</t>
      </text>
    </comment>
  </commentList>
</comments>
</file>

<file path=xl/sharedStrings.xml><?xml version="1.0" encoding="utf-8"?>
<sst xmlns="http://schemas.openxmlformats.org/spreadsheetml/2006/main" count="243" uniqueCount="118">
  <si>
    <t>PROFESIONAL UNIVERSITARIO CODIGO 219 - 03</t>
  </si>
  <si>
    <t xml:space="preserve">PARAMETROS </t>
  </si>
  <si>
    <t>SERGIO TEJEDA</t>
  </si>
  <si>
    <t>TITULO BACHILLER</t>
  </si>
  <si>
    <t>No hay documento adjunto.</t>
  </si>
  <si>
    <t>TITULO</t>
  </si>
  <si>
    <t>Administrador de empresas</t>
  </si>
  <si>
    <t>ENTIDAD</t>
  </si>
  <si>
    <t>FECHA DE INICIO</t>
  </si>
  <si>
    <t xml:space="preserve">FECHA DE TERMINACION </t>
  </si>
  <si>
    <t>TIEMPO EN DIAS</t>
  </si>
  <si>
    <t>TIEMPO EN MESES</t>
  </si>
  <si>
    <t>OBJETO DEL EMPLEO</t>
  </si>
  <si>
    <t>ESPECIALIZACION</t>
  </si>
  <si>
    <t>Especialista en gestión pública.</t>
  </si>
  <si>
    <t>FACREDIG</t>
  </si>
  <si>
    <t xml:space="preserve">JUNTA DIRECTIVA DEL FONDO DE EMPLEADOS DE DOCENTES Y TRABAJADORES INDEPENDIENTES  </t>
  </si>
  <si>
    <t>SANCION DISCIPLINARIA</t>
  </si>
  <si>
    <t>SINDESS</t>
  </si>
  <si>
    <t>JUNTA DIRECTIVA DEPARTAMENTAL</t>
  </si>
  <si>
    <t>EXPERIENCIA PROFESIONAL</t>
  </si>
  <si>
    <t>SENA</t>
  </si>
  <si>
    <t>DELEGADO POR LA CUT Guaviare ante el consejo directivo regional del SENA</t>
  </si>
  <si>
    <t>EXPERIENCIA RELACIONADA CON EL EMPLEO</t>
  </si>
  <si>
    <t>FORMACION ACADEMICA ADICIONAL</t>
  </si>
  <si>
    <t>HOSPITAL - RESOLUCIÓN 0140 Y POSESIÓN 0156</t>
  </si>
  <si>
    <t>TÉNCIO ÁREA SALUD</t>
  </si>
  <si>
    <t xml:space="preserve">ANTIGÜEDAD EN LA EMPRESA SIN INTERRUPCION </t>
  </si>
  <si>
    <t>EXPERIENCIA  ADICIONAL A LA REQUERIDA POR EL EMPLEO OBJETO DEL ENCARGO</t>
  </si>
  <si>
    <t>SOPORTE VITAL BASICO</t>
  </si>
  <si>
    <t>CURSO LENGUAJE CLARO</t>
  </si>
  <si>
    <t>CURSO TRANSPARENCIA</t>
  </si>
  <si>
    <t>RETHUS</t>
  </si>
  <si>
    <t>PROFESIONAL UNIVERSITARIO CODIGO 219 - 01</t>
  </si>
  <si>
    <t>AÑOS</t>
  </si>
  <si>
    <t>NO TIENE</t>
  </si>
  <si>
    <t>CAROLINA CRUZ</t>
  </si>
  <si>
    <t>Bachiller académico</t>
  </si>
  <si>
    <t>CONTRATO</t>
  </si>
  <si>
    <t>243/2020</t>
  </si>
  <si>
    <t>PRESTACIÓN DE SERVICIOS PROFESIONALES DE APOYO A LA E.S.E. HOSPITAL SAN JOSÉ DEL GUAVIARE</t>
  </si>
  <si>
    <t>722/2020</t>
  </si>
  <si>
    <t>223/2021</t>
  </si>
  <si>
    <t>554/2021</t>
  </si>
  <si>
    <t>789/2021</t>
  </si>
  <si>
    <t>1186/2021</t>
  </si>
  <si>
    <t>1329/2021</t>
  </si>
  <si>
    <t>TÉCNICO ADMINISTRATIVO</t>
  </si>
  <si>
    <t>RICARDO ALMARIO</t>
  </si>
  <si>
    <t>Ingeniero Industrial</t>
  </si>
  <si>
    <t>Hospital- Resolución 2412 y posesión 0736</t>
  </si>
  <si>
    <t>Auxiliar área Salud</t>
  </si>
  <si>
    <t>ANA LEGUIZAMON</t>
  </si>
  <si>
    <t>Profesional en salud ocupacional</t>
  </si>
  <si>
    <t>PRESTACIÓN DE SERVICIOS COMO AUXILIAR DE ENFERMERÍA.</t>
  </si>
  <si>
    <t>GRUPO LABORAL</t>
  </si>
  <si>
    <t>RESOLUCIÓN N° 0807 Y ACTA DE POSESIÓN 0451/2012</t>
  </si>
  <si>
    <t>AUXILIAR ÁREA SALUD</t>
  </si>
  <si>
    <t>AUXILIAR ÁREA SALUD CÓDIGO 412 GRADO 04</t>
  </si>
  <si>
    <t>LILIANA CARDENAS</t>
  </si>
  <si>
    <t>BACHILLER AGROPECUARIO</t>
  </si>
  <si>
    <t>TÉCNICO EN ENFERMERÍA</t>
  </si>
  <si>
    <t>BACHILLER ACADÉMICO</t>
  </si>
  <si>
    <t>TÉCNICO LABORAL EN ENFERMERÍA</t>
  </si>
  <si>
    <t>LUZCEIDY CUEVAS</t>
  </si>
  <si>
    <t>MILAYDA AGUILAR</t>
  </si>
  <si>
    <t>BACHILLER TÉCNICO</t>
  </si>
  <si>
    <t xml:space="preserve">AÑOS </t>
  </si>
  <si>
    <t>TARJETA PROFESIONAL</t>
  </si>
  <si>
    <t xml:space="preserve">PARAMETRO </t>
  </si>
  <si>
    <t xml:space="preserve">FACTOR DE PONDERACION </t>
  </si>
  <si>
    <t>Hoja de vida</t>
  </si>
  <si>
    <t>Total</t>
  </si>
  <si>
    <t>TIEMPO DE VINCULACIÓN DE LA ENTIDAD</t>
  </si>
  <si>
    <t>PONDERACIÓN ACUMULADA</t>
  </si>
  <si>
    <t>De 0 a 5 años de vinculación</t>
  </si>
  <si>
    <t xml:space="preserve">De 6 a 10 años de vinculación </t>
  </si>
  <si>
    <t>Mas de 10 años</t>
  </si>
  <si>
    <t>Antigüedad</t>
  </si>
  <si>
    <t>RICARDO ALMARIO MEJIA</t>
  </si>
  <si>
    <t>Experiencia relacionada con el cargo dentro de la Institución y estudios realizados</t>
  </si>
  <si>
    <t>No hay soporte SIGEP</t>
  </si>
  <si>
    <t>Auxiliar en enfermería - 1337- 2002-06-11</t>
  </si>
  <si>
    <t xml:space="preserve">EXPERIENCIA  ADICIONAL A LA REQUERIDA </t>
  </si>
  <si>
    <t>N/A</t>
  </si>
  <si>
    <t>25 AÑOS</t>
  </si>
  <si>
    <t>TECNOLOGO EN GESTION INTEGRADA DE LA CALIDAD, MEDIO AMBIENTE, SEGURIDAD Y SALUD OCUPACIONAL</t>
  </si>
  <si>
    <t>RICARDO ALMARIO
18222245</t>
  </si>
  <si>
    <t>TECNICO EN ENFERMERIA</t>
  </si>
  <si>
    <t>ANA LEGUIZAMON
30205506</t>
  </si>
  <si>
    <t xml:space="preserve">ANTIGÜEDAD EN LA EMPRESA </t>
  </si>
  <si>
    <t>12 AÑOS</t>
  </si>
  <si>
    <t>TECNICO LABORAL AUXILIAR EN ENFERMERIA - 17025 - 2015-02-27</t>
  </si>
  <si>
    <t>ANA CLARED LEGUIZAMON RAMIREZ</t>
  </si>
  <si>
    <t>Profesional Universitario - Codigo 219 - Grado 01</t>
  </si>
  <si>
    <t>Profesional Universitario - Codigo 219 - Grado 03</t>
  </si>
  <si>
    <t>SERGIO DELMAR TEJEDA CONSUEGRA</t>
  </si>
  <si>
    <t>MARLY CAROLINA CRUZ MORENO</t>
  </si>
  <si>
    <t xml:space="preserve">ANTIGÜEDAD EN LA EMPRESA  </t>
  </si>
  <si>
    <t>ANTIGÜEDAD EN LA EMPRESA</t>
  </si>
  <si>
    <t>Nno tiene</t>
  </si>
  <si>
    <t>TECNOLOGO EN RADIOLOGIA E IMAGENES DIAGNOSTICAS</t>
  </si>
  <si>
    <t>Tecnología en radiología e imágenes diagnósticas - 2000-04-28 - 2274</t>
  </si>
  <si>
    <t>Enfermero Codigo 243 - Grado 02</t>
  </si>
  <si>
    <t>No hubo postulaciones</t>
  </si>
  <si>
    <t xml:space="preserve">Auxiliar Administrativo Codigo 407- Grado 03 </t>
  </si>
  <si>
    <t xml:space="preserve">Auxiliar Área Salud Codigo 407- Grado 03 </t>
  </si>
  <si>
    <t xml:space="preserve">LILIANA CARDENAS DIAZ </t>
  </si>
  <si>
    <t xml:space="preserve">LUZ CEIDY CUEVAS CARMONA </t>
  </si>
  <si>
    <t xml:space="preserve">MILAYDA AGUILAR NOGUERA </t>
  </si>
  <si>
    <t>Bachiller Academico - 14-12-1994</t>
  </si>
  <si>
    <t>LICENCIA EN SALUD OCUPACIONAL, Y/O ESPECIALIZACIÓN EN SEGURIDAD Y SALUD EN EL TRABAJO, O DIPLOMADO EN SEGURIDAD Y SALUD EN EL TRABAJO</t>
  </si>
  <si>
    <t>Resolución N° 497 02 de agosto de 2016</t>
  </si>
  <si>
    <t>Resolución N° 95 240 de 30 de Mayo de 2017</t>
  </si>
  <si>
    <t>Comunicado 10-10-1-085-2019 cargado en SIGEP</t>
  </si>
  <si>
    <t>No  reporta en SIGEP</t>
  </si>
  <si>
    <t>No se evalúa las hojas de vidas de las tres Auxiliares Área Salud, Código 412, Grado 04 postuladas debido a que actualmente desempeñan un empleo con el mismo Código y Denominación y la señorita KARINA SAMPEDRO MORALES no debió realizar postulación ya que la convocatoria interna N°002-2023 es dirigida a personal vinculado en provisionalidad.</t>
  </si>
  <si>
    <t>KARINA SAMPEDRO MORALES -  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</si>
</sst>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rgb="FFBDD7EE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 vertical="center"/>
    </xf>
    <xf numFmtId="9" fontId="0" fillId="0" borderId="1" xfId="0" applyNumberFormat="1" applyBorder="1" applyAlignment="1">
      <alignment horizontal="center"/>
    </xf>
    <xf numFmtId="9" fontId="14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9" fontId="16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adys Ramírez Peña" id="{69307A4B-DD7F-4324-B60A-84F26A022D94}" userId="a1c96f7380ad29e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4-24T13:38:34.40" personId="{69307A4B-DD7F-4324-B60A-84F26A022D94}" id="{AADAAE4D-D291-412E-A258-C08BED00CBD5}">
    <text>Nombre Postulado</text>
  </threadedComment>
  <threadedComment ref="B7" dT="2023-04-29T11:26:42.64" personId="{69307A4B-DD7F-4324-B60A-84F26A022D94}" id="{AED27330-C3EF-47C9-9422-D5FCBD7EEE44}">
    <text>La información que aporta no cumple el requisito del 1083- de 2015
https://www.incae.edu/es/blog/2017/06/29/cual-es-la-funcion-de-una-junta-directiva.html</text>
    <extLst>
      <x:ext xmlns:xltc2="http://schemas.microsoft.com/office/spreadsheetml/2020/threadedcomments2" uri="{F7C98A9C-CBB3-438F-8F68-D28B6AF4A901}">
        <xltc2:checksum>539683935</xltc2:checksum>
        <xltc2:hyperlink startIndex="67" length="87" url="https://www.incae.edu/es/blog/2017/06/29/cual-es-la-funcion-de-una-junta-directiva.html"/>
      </x:ext>
    </extLst>
  </threadedComment>
  <threadedComment ref="B10" dT="2023-04-21T16:51:32.81" personId="{69307A4B-DD7F-4324-B60A-84F26A022D94}" id="{E816D652-E8F6-4DD3-B2F6-E11B152E6CDA}">
    <text>Meses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3-04-28T11:50:32.92" personId="{69307A4B-DD7F-4324-B60A-84F26A022D94}" id="{EB38B092-A765-4B62-B932-48C1BCA684A2}">
    <text>1. Antecedentes - Cedula de Ciudadania
2.Titulo Bachiller Académico
3. Titulo Profesional
4. Especialización si el empleo lo requiere</text>
  </threadedComment>
  <threadedComment ref="A4" dT="2023-04-28T11:53:09.46" personId="{69307A4B-DD7F-4324-B60A-84F26A022D94}" id="{F8A56AF7-0A41-4749-8AF2-F8AF84308457}">
    <text>Es la Experiencia que acredita con el empleo dentro de la Institución y Validada con el perfil requerido.</text>
  </threadedComment>
  <threadedComment ref="A5" dT="2023-04-28T11:53:51.24" personId="{69307A4B-DD7F-4324-B60A-84F26A022D94}" id="{D7E367B5-1CEE-4B62-9EB8-7EE29A7951FE}">
    <text>Tiempo sumado que ha tenido en la entidad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topLeftCell="A9" zoomScale="70" zoomScaleNormal="70" workbookViewId="0">
      <selection activeCell="H9" sqref="H9"/>
    </sheetView>
  </sheetViews>
  <sheetFormatPr baseColWidth="10" defaultColWidth="11.453125" defaultRowHeight="10.5" x14ac:dyDescent="0.25"/>
  <cols>
    <col min="1" max="1" width="26.453125" style="1" customWidth="1"/>
    <col min="2" max="2" width="31.54296875" style="90" customWidth="1"/>
    <col min="3" max="3" width="11.453125" style="1"/>
    <col min="4" max="4" width="17" style="1" customWidth="1"/>
    <col min="5" max="5" width="11.453125" style="1"/>
    <col min="6" max="6" width="15.453125" style="1" customWidth="1"/>
    <col min="7" max="7" width="14" style="1" customWidth="1"/>
    <col min="8" max="9" width="12.81640625" style="1" customWidth="1"/>
    <col min="10" max="10" width="14.453125" style="1" customWidth="1"/>
    <col min="11" max="11" width="11.453125" style="1"/>
    <col min="12" max="12" width="30.1796875" style="1" customWidth="1"/>
    <col min="13" max="13" width="25.1796875" style="1" customWidth="1"/>
    <col min="14" max="14" width="11.453125" style="1"/>
    <col min="15" max="15" width="21.08984375" style="1" customWidth="1"/>
    <col min="16" max="16" width="11.453125" style="1"/>
    <col min="17" max="17" width="14" style="1" customWidth="1"/>
    <col min="18" max="18" width="11.453125" style="1"/>
    <col min="19" max="20" width="16.1796875" style="1" customWidth="1"/>
    <col min="21" max="21" width="20.81640625" style="1" customWidth="1"/>
    <col min="22" max="22" width="11.453125" style="1"/>
    <col min="23" max="23" width="16.54296875" style="1" customWidth="1"/>
    <col min="24" max="16384" width="11.453125" style="1"/>
  </cols>
  <sheetData>
    <row r="1" spans="1:23" ht="36" customHeight="1" x14ac:dyDescent="0.3">
      <c r="A1" s="98" t="s">
        <v>33</v>
      </c>
      <c r="B1" s="99"/>
      <c r="C1" s="32"/>
      <c r="D1" s="32"/>
      <c r="E1" s="32"/>
      <c r="F1" s="32"/>
      <c r="G1" s="32"/>
      <c r="H1" s="32"/>
      <c r="I1" s="32"/>
      <c r="J1" s="32"/>
      <c r="K1" s="32"/>
      <c r="L1" s="103" t="s">
        <v>33</v>
      </c>
      <c r="M1" s="103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ht="35.25" customHeight="1" x14ac:dyDescent="0.25">
      <c r="A2" s="34" t="s">
        <v>1</v>
      </c>
      <c r="B2" s="39" t="s">
        <v>87</v>
      </c>
      <c r="C2" s="32"/>
      <c r="D2" s="100" t="s">
        <v>48</v>
      </c>
      <c r="E2" s="101"/>
      <c r="F2" s="101"/>
      <c r="G2" s="101"/>
      <c r="H2" s="101"/>
      <c r="I2" s="101"/>
      <c r="J2" s="102"/>
      <c r="K2" s="32"/>
      <c r="L2" s="34" t="s">
        <v>1</v>
      </c>
      <c r="M2" s="39" t="s">
        <v>52</v>
      </c>
      <c r="N2" s="32"/>
      <c r="O2" s="100" t="s">
        <v>89</v>
      </c>
      <c r="P2" s="101"/>
      <c r="Q2" s="101"/>
      <c r="R2" s="101"/>
      <c r="S2" s="101"/>
      <c r="T2" s="101"/>
      <c r="U2" s="102"/>
      <c r="V2" s="32"/>
      <c r="W2" s="33"/>
    </row>
    <row r="3" spans="1:23" ht="45" customHeight="1" x14ac:dyDescent="0.25">
      <c r="A3" s="36" t="s">
        <v>3</v>
      </c>
      <c r="B3" s="39" t="s">
        <v>110</v>
      </c>
      <c r="C3" s="32"/>
      <c r="D3" s="38" t="s">
        <v>7</v>
      </c>
      <c r="E3" s="38" t="s">
        <v>8</v>
      </c>
      <c r="F3" s="38" t="s">
        <v>9</v>
      </c>
      <c r="G3" s="35" t="s">
        <v>10</v>
      </c>
      <c r="H3" s="35" t="s">
        <v>11</v>
      </c>
      <c r="I3" s="35" t="s">
        <v>34</v>
      </c>
      <c r="J3" s="35" t="s">
        <v>12</v>
      </c>
      <c r="L3" s="36" t="s">
        <v>3</v>
      </c>
      <c r="M3" s="39" t="s">
        <v>37</v>
      </c>
      <c r="N3" s="32"/>
      <c r="O3" s="38" t="s">
        <v>38</v>
      </c>
      <c r="P3" s="38" t="s">
        <v>8</v>
      </c>
      <c r="Q3" s="38" t="s">
        <v>9</v>
      </c>
      <c r="R3" s="35" t="s">
        <v>10</v>
      </c>
      <c r="S3" s="35" t="s">
        <v>11</v>
      </c>
      <c r="T3" s="35" t="s">
        <v>67</v>
      </c>
      <c r="U3" s="38" t="s">
        <v>12</v>
      </c>
    </row>
    <row r="4" spans="1:23" ht="68.25" customHeight="1" x14ac:dyDescent="0.25">
      <c r="A4" s="36" t="s">
        <v>5</v>
      </c>
      <c r="B4" s="39" t="s">
        <v>49</v>
      </c>
      <c r="C4" s="32"/>
      <c r="D4" s="45" t="s">
        <v>50</v>
      </c>
      <c r="E4" s="46">
        <v>35822</v>
      </c>
      <c r="F4" s="69">
        <v>44985</v>
      </c>
      <c r="G4" s="17">
        <f>+F4-E4</f>
        <v>9163</v>
      </c>
      <c r="H4" s="17">
        <f>+G4/30</f>
        <v>305.43333333333334</v>
      </c>
      <c r="I4" s="17">
        <f>+H4/12</f>
        <v>25.452777777777779</v>
      </c>
      <c r="J4" s="45" t="s">
        <v>51</v>
      </c>
      <c r="L4" s="36" t="s">
        <v>5</v>
      </c>
      <c r="M4" s="39" t="s">
        <v>53</v>
      </c>
      <c r="N4" s="32"/>
      <c r="O4" s="48">
        <v>190</v>
      </c>
      <c r="P4" s="86">
        <v>39661</v>
      </c>
      <c r="Q4" s="86">
        <v>39691</v>
      </c>
      <c r="R4" s="17">
        <f>+Q4-P4</f>
        <v>30</v>
      </c>
      <c r="S4" s="17">
        <f>+R4/30</f>
        <v>1</v>
      </c>
      <c r="T4" s="17">
        <f>+S4/12</f>
        <v>8.3333333333333329E-2</v>
      </c>
      <c r="U4" s="48" t="s">
        <v>54</v>
      </c>
    </row>
    <row r="5" spans="1:23" ht="68.25" customHeight="1" x14ac:dyDescent="0.25">
      <c r="A5" s="36" t="s">
        <v>68</v>
      </c>
      <c r="B5" s="39" t="s">
        <v>81</v>
      </c>
      <c r="C5" s="32"/>
      <c r="D5" s="70"/>
      <c r="E5" s="71"/>
      <c r="F5" s="72"/>
      <c r="G5" s="73"/>
      <c r="H5" s="73"/>
      <c r="I5" s="73"/>
      <c r="J5" s="70"/>
      <c r="L5" s="36" t="s">
        <v>68</v>
      </c>
      <c r="M5" s="39" t="s">
        <v>81</v>
      </c>
      <c r="N5" s="32"/>
      <c r="O5" s="48">
        <v>237</v>
      </c>
      <c r="P5" s="86">
        <v>39692</v>
      </c>
      <c r="Q5" s="86">
        <v>39752</v>
      </c>
      <c r="R5" s="17">
        <f t="shared" ref="R5:R12" si="0">+Q5-P5</f>
        <v>60</v>
      </c>
      <c r="S5" s="17">
        <f t="shared" ref="S5:S12" si="1">+R5/30</f>
        <v>2</v>
      </c>
      <c r="T5" s="17">
        <f t="shared" ref="T5:T12" si="2">+S5/12</f>
        <v>0.16666666666666666</v>
      </c>
      <c r="U5" s="48" t="s">
        <v>54</v>
      </c>
    </row>
    <row r="6" spans="1:23" ht="59.25" customHeight="1" x14ac:dyDescent="0.25">
      <c r="A6" s="36" t="s">
        <v>13</v>
      </c>
      <c r="B6" s="39" t="s">
        <v>81</v>
      </c>
      <c r="C6" s="32"/>
      <c r="D6" s="32"/>
      <c r="E6" s="32"/>
      <c r="L6" s="36" t="s">
        <v>13</v>
      </c>
      <c r="M6" s="39" t="s">
        <v>81</v>
      </c>
      <c r="N6" s="32"/>
      <c r="O6" s="48">
        <v>407</v>
      </c>
      <c r="P6" s="86">
        <v>39753</v>
      </c>
      <c r="Q6" s="86">
        <v>39782</v>
      </c>
      <c r="R6" s="17">
        <f t="shared" si="0"/>
        <v>29</v>
      </c>
      <c r="S6" s="17">
        <f t="shared" si="1"/>
        <v>0.96666666666666667</v>
      </c>
      <c r="T6" s="17">
        <f t="shared" si="2"/>
        <v>8.0555555555555561E-2</v>
      </c>
      <c r="U6" s="48" t="s">
        <v>54</v>
      </c>
    </row>
    <row r="7" spans="1:23" ht="53.25" customHeight="1" x14ac:dyDescent="0.25">
      <c r="A7" s="36" t="s">
        <v>17</v>
      </c>
      <c r="B7" s="40" t="s">
        <v>35</v>
      </c>
      <c r="C7" s="32"/>
      <c r="D7" s="32"/>
      <c r="E7" s="32"/>
      <c r="F7" s="49"/>
      <c r="G7" s="49"/>
      <c r="H7" s="49"/>
      <c r="I7" s="49"/>
      <c r="J7" s="50"/>
      <c r="K7" s="51"/>
      <c r="L7" s="36" t="s">
        <v>17</v>
      </c>
      <c r="M7" s="40" t="s">
        <v>35</v>
      </c>
      <c r="N7" s="32"/>
      <c r="O7" s="48">
        <v>483</v>
      </c>
      <c r="P7" s="86">
        <v>39783</v>
      </c>
      <c r="Q7" s="86">
        <v>39813</v>
      </c>
      <c r="R7" s="17">
        <f t="shared" si="0"/>
        <v>30</v>
      </c>
      <c r="S7" s="17">
        <f t="shared" si="1"/>
        <v>1</v>
      </c>
      <c r="T7" s="17">
        <f t="shared" si="2"/>
        <v>8.3333333333333329E-2</v>
      </c>
      <c r="U7" s="48" t="s">
        <v>54</v>
      </c>
    </row>
    <row r="8" spans="1:23" ht="62.5" customHeight="1" x14ac:dyDescent="0.25">
      <c r="A8" s="41" t="s">
        <v>23</v>
      </c>
      <c r="B8" s="39" t="s">
        <v>114</v>
      </c>
      <c r="C8" s="32"/>
      <c r="D8" s="32"/>
      <c r="E8" s="32"/>
      <c r="F8" s="49"/>
      <c r="G8" s="49"/>
      <c r="H8" s="49"/>
      <c r="I8" s="49"/>
      <c r="J8" s="50"/>
      <c r="K8" s="51"/>
      <c r="L8" s="41" t="s">
        <v>23</v>
      </c>
      <c r="M8" s="39" t="s">
        <v>115</v>
      </c>
      <c r="N8" s="32"/>
      <c r="O8" s="57" t="s">
        <v>55</v>
      </c>
      <c r="P8" s="87">
        <v>40494</v>
      </c>
      <c r="Q8" s="87">
        <v>40694</v>
      </c>
      <c r="R8" s="17">
        <f t="shared" si="0"/>
        <v>200</v>
      </c>
      <c r="S8" s="17">
        <f t="shared" si="1"/>
        <v>6.666666666666667</v>
      </c>
      <c r="T8" s="17">
        <f t="shared" si="2"/>
        <v>0.55555555555555558</v>
      </c>
      <c r="U8" s="48" t="s">
        <v>54</v>
      </c>
    </row>
    <row r="9" spans="1:23" ht="65.5" customHeight="1" x14ac:dyDescent="0.25">
      <c r="A9" s="41" t="s">
        <v>24</v>
      </c>
      <c r="B9" s="39" t="s">
        <v>86</v>
      </c>
      <c r="C9" s="32"/>
      <c r="D9" s="32"/>
      <c r="E9" s="32"/>
      <c r="F9" s="49"/>
      <c r="G9" s="49"/>
      <c r="H9" s="49"/>
      <c r="I9" s="49"/>
      <c r="J9" s="50"/>
      <c r="K9" s="51"/>
      <c r="L9" s="41" t="s">
        <v>24</v>
      </c>
      <c r="M9" s="39" t="s">
        <v>88</v>
      </c>
      <c r="N9" s="32"/>
      <c r="O9" s="57">
        <v>180</v>
      </c>
      <c r="P9" s="87">
        <v>40725</v>
      </c>
      <c r="Q9" s="87">
        <v>40786</v>
      </c>
      <c r="R9" s="17">
        <f t="shared" si="0"/>
        <v>61</v>
      </c>
      <c r="S9" s="17">
        <f t="shared" si="1"/>
        <v>2.0333333333333332</v>
      </c>
      <c r="T9" s="17">
        <f t="shared" si="2"/>
        <v>0.16944444444444443</v>
      </c>
      <c r="U9" s="48" t="s">
        <v>54</v>
      </c>
    </row>
    <row r="10" spans="1:23" ht="64.5" customHeight="1" x14ac:dyDescent="0.25">
      <c r="A10" s="41" t="s">
        <v>90</v>
      </c>
      <c r="B10" s="39" t="s">
        <v>85</v>
      </c>
      <c r="C10" s="32"/>
      <c r="D10" s="32"/>
      <c r="E10" s="32"/>
      <c r="F10" s="52"/>
      <c r="G10" s="52"/>
      <c r="H10" s="52"/>
      <c r="I10" s="52"/>
      <c r="J10" s="52"/>
      <c r="K10" s="52"/>
      <c r="L10" s="41" t="s">
        <v>90</v>
      </c>
      <c r="M10" s="39" t="s">
        <v>91</v>
      </c>
      <c r="N10" s="32"/>
      <c r="O10" s="57">
        <v>352</v>
      </c>
      <c r="P10" s="87">
        <v>40787</v>
      </c>
      <c r="Q10" s="87">
        <v>40816</v>
      </c>
      <c r="R10" s="17">
        <f t="shared" si="0"/>
        <v>29</v>
      </c>
      <c r="S10" s="17">
        <f t="shared" si="1"/>
        <v>0.96666666666666667</v>
      </c>
      <c r="T10" s="17">
        <f t="shared" si="2"/>
        <v>8.0555555555555561E-2</v>
      </c>
      <c r="U10" s="48" t="s">
        <v>54</v>
      </c>
    </row>
    <row r="11" spans="1:23" ht="86.25" customHeight="1" x14ac:dyDescent="0.25">
      <c r="A11" s="41" t="s">
        <v>83</v>
      </c>
      <c r="B11" s="39" t="s">
        <v>84</v>
      </c>
      <c r="C11" s="32"/>
      <c r="D11" s="32"/>
      <c r="E11" s="32"/>
      <c r="F11" s="52"/>
      <c r="G11" s="52"/>
      <c r="H11" s="52"/>
      <c r="I11" s="52"/>
      <c r="J11" s="52"/>
      <c r="K11" s="52"/>
      <c r="L11" s="41" t="s">
        <v>28</v>
      </c>
      <c r="M11" s="39" t="s">
        <v>84</v>
      </c>
      <c r="N11" s="32"/>
      <c r="O11" s="57">
        <v>636</v>
      </c>
      <c r="P11" s="87">
        <v>41091</v>
      </c>
      <c r="Q11" s="87">
        <v>41121</v>
      </c>
      <c r="R11" s="17">
        <f t="shared" si="0"/>
        <v>30</v>
      </c>
      <c r="S11" s="17">
        <f t="shared" si="1"/>
        <v>1</v>
      </c>
      <c r="T11" s="17">
        <f t="shared" si="2"/>
        <v>8.3333333333333329E-2</v>
      </c>
      <c r="U11" s="48" t="s">
        <v>54</v>
      </c>
    </row>
    <row r="12" spans="1:23" ht="60" customHeight="1" x14ac:dyDescent="0.25">
      <c r="A12" s="41" t="s">
        <v>32</v>
      </c>
      <c r="B12" s="39" t="s">
        <v>82</v>
      </c>
      <c r="C12" s="32"/>
      <c r="D12" s="32"/>
      <c r="E12" s="32"/>
      <c r="F12" s="52"/>
      <c r="G12" s="52"/>
      <c r="H12" s="52"/>
      <c r="I12" s="52"/>
      <c r="J12" s="52"/>
      <c r="K12" s="52"/>
      <c r="L12" s="41" t="s">
        <v>32</v>
      </c>
      <c r="M12" s="39" t="s">
        <v>92</v>
      </c>
      <c r="N12" s="32"/>
      <c r="O12" s="48" t="s">
        <v>56</v>
      </c>
      <c r="P12" s="87">
        <v>41245</v>
      </c>
      <c r="Q12" s="88">
        <v>44985</v>
      </c>
      <c r="R12" s="17">
        <f t="shared" si="0"/>
        <v>3740</v>
      </c>
      <c r="S12" s="17">
        <f t="shared" si="1"/>
        <v>124.66666666666667</v>
      </c>
      <c r="T12" s="17">
        <f t="shared" si="2"/>
        <v>10.388888888888889</v>
      </c>
      <c r="U12" s="53" t="s">
        <v>57</v>
      </c>
    </row>
    <row r="13" spans="1:23" ht="95" customHeight="1" x14ac:dyDescent="0.25">
      <c r="A13" s="41" t="s">
        <v>111</v>
      </c>
      <c r="B13" s="39" t="s">
        <v>112</v>
      </c>
      <c r="C13" s="32"/>
      <c r="D13" s="32"/>
      <c r="E13" s="32"/>
      <c r="F13" s="52"/>
      <c r="G13" s="52"/>
      <c r="H13" s="52"/>
      <c r="I13" s="52"/>
      <c r="J13" s="52"/>
      <c r="K13" s="52"/>
      <c r="L13" s="41" t="s">
        <v>111</v>
      </c>
      <c r="M13" s="89" t="s">
        <v>113</v>
      </c>
      <c r="N13" s="32"/>
      <c r="S13" s="85">
        <f>SUM(S4:S12)</f>
        <v>140.30000000000001</v>
      </c>
      <c r="T13" s="84">
        <f>SUM(T4:T12)</f>
        <v>11.691666666666666</v>
      </c>
    </row>
    <row r="14" spans="1:23" ht="77.25" customHeight="1" x14ac:dyDescent="0.25">
      <c r="L14" s="32"/>
      <c r="M14" s="44"/>
      <c r="N14" s="32"/>
      <c r="O14" s="32"/>
      <c r="P14" s="32"/>
      <c r="S14" s="85">
        <f>+S13/12</f>
        <v>11.691666666666668</v>
      </c>
    </row>
  </sheetData>
  <mergeCells count="4">
    <mergeCell ref="A1:B1"/>
    <mergeCell ref="D2:J2"/>
    <mergeCell ref="L1:M1"/>
    <mergeCell ref="O2:U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opLeftCell="A6" zoomScale="70" zoomScaleNormal="70" workbookViewId="0">
      <selection activeCell="G10" sqref="G10"/>
    </sheetView>
  </sheetViews>
  <sheetFormatPr baseColWidth="10" defaultColWidth="11.453125" defaultRowHeight="13.5" x14ac:dyDescent="0.25"/>
  <cols>
    <col min="1" max="1" width="27.7265625" style="2" customWidth="1"/>
    <col min="2" max="2" width="36.1796875" style="13" customWidth="1"/>
    <col min="3" max="3" width="11.453125" style="2"/>
    <col min="4" max="4" width="16.81640625" style="2" customWidth="1"/>
    <col min="5" max="5" width="12.54296875" style="27" customWidth="1"/>
    <col min="6" max="6" width="17.7265625" style="2" customWidth="1"/>
    <col min="7" max="9" width="11.453125" style="2"/>
    <col min="10" max="10" width="26.54296875" style="18" customWidth="1"/>
    <col min="11" max="11" width="16.81640625" style="18" customWidth="1"/>
    <col min="12" max="12" width="26.1796875" style="18" customWidth="1"/>
    <col min="13" max="13" width="31.26953125" style="2" customWidth="1"/>
    <col min="14" max="14" width="11.26953125" style="2" customWidth="1"/>
    <col min="15" max="15" width="18.54296875" style="18" customWidth="1"/>
    <col min="16" max="16" width="17.54296875" style="2" customWidth="1"/>
    <col min="17" max="17" width="18.453125" style="2" customWidth="1"/>
    <col min="18" max="18" width="15.7265625" style="2" customWidth="1"/>
    <col min="19" max="20" width="15.1796875" style="2" customWidth="1"/>
    <col min="21" max="21" width="38.1796875" style="2" customWidth="1"/>
    <col min="22" max="16384" width="11.453125" style="2"/>
  </cols>
  <sheetData>
    <row r="1" spans="1:21" ht="42" x14ac:dyDescent="0.3">
      <c r="A1" s="104" t="s">
        <v>0</v>
      </c>
      <c r="B1" s="104"/>
      <c r="L1" s="64" t="s">
        <v>0</v>
      </c>
      <c r="M1" s="65"/>
      <c r="N1" s="32"/>
      <c r="O1" s="66" t="s">
        <v>36</v>
      </c>
      <c r="P1" s="67"/>
      <c r="Q1" s="67"/>
      <c r="R1" s="67"/>
      <c r="S1" s="67"/>
      <c r="T1" s="67"/>
      <c r="U1" s="68"/>
    </row>
    <row r="2" spans="1:21" ht="35.25" customHeight="1" x14ac:dyDescent="0.25">
      <c r="A2" s="6" t="s">
        <v>1</v>
      </c>
      <c r="B2" s="3" t="s">
        <v>2</v>
      </c>
      <c r="D2" s="105" t="s">
        <v>2</v>
      </c>
      <c r="E2" s="106"/>
      <c r="F2" s="106"/>
      <c r="G2" s="106"/>
      <c r="H2" s="106"/>
      <c r="I2" s="106"/>
      <c r="J2" s="107"/>
      <c r="L2" s="34" t="s">
        <v>1</v>
      </c>
      <c r="M2" s="35" t="s">
        <v>36</v>
      </c>
      <c r="N2" s="32"/>
      <c r="O2" s="38" t="s">
        <v>38</v>
      </c>
      <c r="P2" s="38" t="s">
        <v>8</v>
      </c>
      <c r="Q2" s="38" t="s">
        <v>9</v>
      </c>
      <c r="R2" s="35" t="s">
        <v>10</v>
      </c>
      <c r="S2" s="35" t="s">
        <v>11</v>
      </c>
      <c r="T2" s="35" t="s">
        <v>34</v>
      </c>
      <c r="U2" s="35" t="s">
        <v>12</v>
      </c>
    </row>
    <row r="3" spans="1:21" ht="50.25" customHeight="1" x14ac:dyDescent="0.25">
      <c r="A3" s="7" t="s">
        <v>3</v>
      </c>
      <c r="B3" s="12" t="s">
        <v>4</v>
      </c>
      <c r="D3" s="14" t="s">
        <v>7</v>
      </c>
      <c r="E3" s="28" t="s">
        <v>8</v>
      </c>
      <c r="F3" s="19" t="s">
        <v>9</v>
      </c>
      <c r="G3" s="8" t="s">
        <v>10</v>
      </c>
      <c r="H3" s="8" t="s">
        <v>11</v>
      </c>
      <c r="I3" s="8" t="s">
        <v>34</v>
      </c>
      <c r="J3" s="25" t="s">
        <v>12</v>
      </c>
      <c r="L3" s="36" t="s">
        <v>3</v>
      </c>
      <c r="M3" s="37" t="s">
        <v>37</v>
      </c>
      <c r="N3" s="32"/>
      <c r="O3" s="39" t="s">
        <v>39</v>
      </c>
      <c r="P3" s="94">
        <v>43832</v>
      </c>
      <c r="Q3" s="94">
        <v>43966</v>
      </c>
      <c r="R3" s="17">
        <f>+Q3-P3</f>
        <v>134</v>
      </c>
      <c r="S3" s="17">
        <f>+R3/30</f>
        <v>4.4666666666666668</v>
      </c>
      <c r="T3" s="17">
        <f>+S3/12</f>
        <v>0.37222222222222223</v>
      </c>
      <c r="U3" s="39" t="s">
        <v>40</v>
      </c>
    </row>
    <row r="4" spans="1:21" ht="81" customHeight="1" x14ac:dyDescent="0.25">
      <c r="A4" s="7" t="s">
        <v>5</v>
      </c>
      <c r="B4" s="12" t="s">
        <v>6</v>
      </c>
      <c r="D4" s="12" t="s">
        <v>15</v>
      </c>
      <c r="E4" s="29">
        <v>42091</v>
      </c>
      <c r="F4" s="20">
        <v>45034</v>
      </c>
      <c r="G4" s="17">
        <f>+F4-E4</f>
        <v>2943</v>
      </c>
      <c r="H4" s="17">
        <f>+G4/30</f>
        <v>98.1</v>
      </c>
      <c r="I4" s="17">
        <f>+H4/12</f>
        <v>8.1749999999999989</v>
      </c>
      <c r="J4" s="26" t="s">
        <v>16</v>
      </c>
      <c r="L4" s="36" t="s">
        <v>5</v>
      </c>
      <c r="M4" s="37" t="s">
        <v>6</v>
      </c>
      <c r="N4" s="32"/>
      <c r="O4" s="39" t="s">
        <v>41</v>
      </c>
      <c r="P4" s="94">
        <v>43969</v>
      </c>
      <c r="Q4" s="94">
        <v>44196</v>
      </c>
      <c r="R4" s="17">
        <f>+Q4-P4</f>
        <v>227</v>
      </c>
      <c r="S4" s="17">
        <f>+R4/30</f>
        <v>7.5666666666666664</v>
      </c>
      <c r="T4" s="17">
        <f t="shared" ref="T4:T6" si="0">+S4/12</f>
        <v>0.63055555555555554</v>
      </c>
      <c r="U4" s="39" t="s">
        <v>40</v>
      </c>
    </row>
    <row r="5" spans="1:21" ht="71.25" customHeight="1" x14ac:dyDescent="0.25">
      <c r="A5" s="7" t="s">
        <v>13</v>
      </c>
      <c r="B5" s="15" t="s">
        <v>14</v>
      </c>
      <c r="D5" s="21" t="s">
        <v>18</v>
      </c>
      <c r="E5" s="29">
        <v>40826</v>
      </c>
      <c r="F5" s="20">
        <v>45034</v>
      </c>
      <c r="G5" s="17">
        <f t="shared" ref="G5:G6" si="1">+F5-E5</f>
        <v>4208</v>
      </c>
      <c r="H5" s="17">
        <f t="shared" ref="H5:H6" si="2">+G5/30</f>
        <v>140.26666666666668</v>
      </c>
      <c r="I5" s="17">
        <f t="shared" ref="I5:I6" si="3">+H5/12</f>
        <v>11.68888888888889</v>
      </c>
      <c r="J5" s="12" t="s">
        <v>19</v>
      </c>
      <c r="L5" s="36" t="s">
        <v>13</v>
      </c>
      <c r="M5" s="39" t="s">
        <v>81</v>
      </c>
      <c r="N5" s="32"/>
      <c r="O5" s="39" t="s">
        <v>42</v>
      </c>
      <c r="P5" s="94">
        <v>44197</v>
      </c>
      <c r="Q5" s="94">
        <v>44286</v>
      </c>
      <c r="R5" s="17">
        <f t="shared" ref="R5:R6" si="4">+Q5-P5</f>
        <v>89</v>
      </c>
      <c r="S5" s="17">
        <f t="shared" ref="S5:S6" si="5">+R5/30</f>
        <v>2.9666666666666668</v>
      </c>
      <c r="T5" s="17">
        <f t="shared" si="0"/>
        <v>0.24722222222222223</v>
      </c>
      <c r="U5" s="39" t="s">
        <v>40</v>
      </c>
    </row>
    <row r="6" spans="1:21" ht="78" customHeight="1" x14ac:dyDescent="0.25">
      <c r="A6" s="7" t="s">
        <v>17</v>
      </c>
      <c r="B6" s="10" t="s">
        <v>35</v>
      </c>
      <c r="D6" s="21" t="s">
        <v>21</v>
      </c>
      <c r="E6" s="29">
        <v>40646</v>
      </c>
      <c r="F6" s="20">
        <v>41596</v>
      </c>
      <c r="G6" s="17">
        <f t="shared" si="1"/>
        <v>950</v>
      </c>
      <c r="H6" s="17">
        <f t="shared" si="2"/>
        <v>31.666666666666668</v>
      </c>
      <c r="I6" s="17">
        <f t="shared" si="3"/>
        <v>2.6388888888888888</v>
      </c>
      <c r="J6" s="12" t="s">
        <v>22</v>
      </c>
      <c r="L6" s="36" t="s">
        <v>17</v>
      </c>
      <c r="M6" s="40" t="s">
        <v>100</v>
      </c>
      <c r="N6" s="32"/>
      <c r="O6" s="39" t="s">
        <v>43</v>
      </c>
      <c r="P6" s="94">
        <v>44291</v>
      </c>
      <c r="Q6" s="94">
        <v>44377</v>
      </c>
      <c r="R6" s="17">
        <f t="shared" si="4"/>
        <v>86</v>
      </c>
      <c r="S6" s="17">
        <f t="shared" si="5"/>
        <v>2.8666666666666667</v>
      </c>
      <c r="T6" s="17">
        <f t="shared" si="0"/>
        <v>0.2388888888888889</v>
      </c>
      <c r="U6" s="39" t="s">
        <v>40</v>
      </c>
    </row>
    <row r="7" spans="1:21" ht="78" customHeight="1" x14ac:dyDescent="0.25">
      <c r="A7" s="41" t="s">
        <v>20</v>
      </c>
      <c r="B7" s="9" t="s">
        <v>35</v>
      </c>
      <c r="D7" s="21" t="s">
        <v>21</v>
      </c>
      <c r="E7" s="29">
        <v>42786</v>
      </c>
      <c r="F7" s="20">
        <v>43866</v>
      </c>
      <c r="G7" s="17">
        <f>+F7-E7</f>
        <v>1080</v>
      </c>
      <c r="H7" s="17">
        <f>+G7/30</f>
        <v>36</v>
      </c>
      <c r="I7" s="17">
        <f>+H7/12</f>
        <v>3</v>
      </c>
      <c r="J7" s="12" t="s">
        <v>22</v>
      </c>
      <c r="L7" s="41" t="s">
        <v>20</v>
      </c>
      <c r="M7" s="96">
        <f>+S11</f>
        <v>23.866666666666664</v>
      </c>
      <c r="N7" s="32"/>
      <c r="O7" s="40" t="s">
        <v>44</v>
      </c>
      <c r="P7" s="95">
        <v>44378</v>
      </c>
      <c r="Q7" s="95">
        <v>44439</v>
      </c>
      <c r="R7" s="17">
        <f>+Q7-P7</f>
        <v>61</v>
      </c>
      <c r="S7" s="17">
        <f>+R7/30</f>
        <v>2.0333333333333332</v>
      </c>
      <c r="T7" s="17">
        <f>+S7/12</f>
        <v>0.16944444444444443</v>
      </c>
      <c r="U7" s="39" t="s">
        <v>40</v>
      </c>
    </row>
    <row r="8" spans="1:21" ht="63" customHeight="1" x14ac:dyDescent="0.25">
      <c r="A8" s="11" t="s">
        <v>23</v>
      </c>
      <c r="B8" s="10" t="s">
        <v>35</v>
      </c>
      <c r="D8" s="21" t="s">
        <v>25</v>
      </c>
      <c r="E8" s="30">
        <v>37653</v>
      </c>
      <c r="F8" s="20">
        <v>45034</v>
      </c>
      <c r="G8" s="17">
        <f>+F8-E8</f>
        <v>7381</v>
      </c>
      <c r="H8" s="17">
        <f>+G8/30</f>
        <v>246.03333333333333</v>
      </c>
      <c r="I8" s="17">
        <f>+H8/12</f>
        <v>20.502777777777776</v>
      </c>
      <c r="J8" s="9" t="s">
        <v>26</v>
      </c>
      <c r="L8" s="41" t="s">
        <v>23</v>
      </c>
      <c r="M8" s="39" t="s">
        <v>84</v>
      </c>
      <c r="N8" s="32"/>
      <c r="O8" s="40" t="s">
        <v>45</v>
      </c>
      <c r="P8" s="95">
        <v>44440</v>
      </c>
      <c r="Q8" s="95">
        <v>44500</v>
      </c>
      <c r="R8" s="17">
        <f>+Q8-P8</f>
        <v>60</v>
      </c>
      <c r="S8" s="17">
        <f>+R8/30</f>
        <v>2</v>
      </c>
      <c r="T8" s="17">
        <f>+S8/12</f>
        <v>0.16666666666666666</v>
      </c>
      <c r="U8" s="39" t="s">
        <v>40</v>
      </c>
    </row>
    <row r="9" spans="1:21" ht="62.5" customHeight="1" x14ac:dyDescent="0.25">
      <c r="A9" s="11" t="s">
        <v>24</v>
      </c>
      <c r="B9" s="9" t="s">
        <v>101</v>
      </c>
      <c r="E9" s="2"/>
      <c r="J9" s="2"/>
      <c r="K9" s="23"/>
      <c r="L9" s="41" t="s">
        <v>24</v>
      </c>
      <c r="M9" s="39" t="s">
        <v>81</v>
      </c>
      <c r="N9" s="32"/>
      <c r="O9" s="40" t="s">
        <v>46</v>
      </c>
      <c r="P9" s="95">
        <v>44502</v>
      </c>
      <c r="Q9" s="95">
        <v>44561</v>
      </c>
      <c r="R9" s="17">
        <f>+Q9-P9</f>
        <v>59</v>
      </c>
      <c r="S9" s="17">
        <f>+R9/30</f>
        <v>1.9666666666666666</v>
      </c>
      <c r="T9" s="17">
        <f>+S9/12</f>
        <v>0.16388888888888889</v>
      </c>
      <c r="U9" s="39" t="s">
        <v>40</v>
      </c>
    </row>
    <row r="10" spans="1:21" ht="65.5" customHeight="1" x14ac:dyDescent="0.25">
      <c r="A10" s="11" t="s">
        <v>98</v>
      </c>
      <c r="B10" s="17">
        <f>+I8</f>
        <v>20.502777777777776</v>
      </c>
      <c r="H10" s="92"/>
      <c r="I10" s="93">
        <f>+I5</f>
        <v>11.68888888888889</v>
      </c>
      <c r="K10" s="23"/>
      <c r="L10" s="41" t="s">
        <v>99</v>
      </c>
      <c r="M10" s="97">
        <f>+T11</f>
        <v>1.9888888888888887</v>
      </c>
      <c r="N10" s="32"/>
      <c r="O10" s="42"/>
      <c r="P10" s="63">
        <v>44586</v>
      </c>
      <c r="Q10" s="63">
        <v>44676</v>
      </c>
      <c r="R10" s="17">
        <f>+Q10-P10</f>
        <v>90</v>
      </c>
      <c r="S10" s="17">
        <f>+R10/30</f>
        <v>3</v>
      </c>
      <c r="T10" s="17">
        <f>+S10/12</f>
        <v>0.25</v>
      </c>
      <c r="U10" s="39" t="s">
        <v>47</v>
      </c>
    </row>
    <row r="11" spans="1:21" ht="66" customHeight="1" x14ac:dyDescent="0.25">
      <c r="A11" s="11" t="s">
        <v>83</v>
      </c>
      <c r="B11" s="9" t="s">
        <v>84</v>
      </c>
      <c r="J11" s="22"/>
      <c r="K11" s="23"/>
      <c r="L11" s="11" t="s">
        <v>83</v>
      </c>
      <c r="M11" s="9" t="s">
        <v>84</v>
      </c>
      <c r="S11" s="93">
        <f>SUM(S3:S9)</f>
        <v>23.866666666666664</v>
      </c>
      <c r="T11" s="93">
        <f>+S11/12</f>
        <v>1.9888888888888887</v>
      </c>
    </row>
    <row r="12" spans="1:21" ht="69" customHeight="1" x14ac:dyDescent="0.25">
      <c r="A12" s="11" t="s">
        <v>32</v>
      </c>
      <c r="B12" s="9" t="s">
        <v>102</v>
      </c>
      <c r="J12" s="22"/>
      <c r="K12" s="23"/>
      <c r="L12" s="41" t="s">
        <v>32</v>
      </c>
      <c r="M12" s="40"/>
      <c r="N12" s="32"/>
    </row>
    <row r="13" spans="1:21" ht="70.5" customHeight="1" x14ac:dyDescent="0.25">
      <c r="B13" s="2"/>
      <c r="J13" s="22"/>
      <c r="K13" s="23"/>
      <c r="L13" s="2"/>
      <c r="O13" s="2"/>
    </row>
    <row r="14" spans="1:21" x14ac:dyDescent="0.25">
      <c r="J14" s="22"/>
      <c r="K14" s="23"/>
      <c r="N14" s="32"/>
      <c r="O14" s="33"/>
      <c r="P14" s="33"/>
      <c r="Q14" s="33"/>
      <c r="R14" s="33"/>
      <c r="S14" s="33"/>
      <c r="T14" s="33"/>
      <c r="U14" s="43"/>
    </row>
    <row r="15" spans="1:21" x14ac:dyDescent="0.25">
      <c r="J15" s="22"/>
      <c r="K15" s="23"/>
      <c r="L15" s="23"/>
      <c r="M15" s="16"/>
      <c r="N15" s="5"/>
    </row>
    <row r="16" spans="1:21" x14ac:dyDescent="0.25">
      <c r="K16" s="24"/>
      <c r="L16" s="24"/>
      <c r="M16" s="5"/>
      <c r="N16" s="5"/>
    </row>
    <row r="17" spans="4:5" x14ac:dyDescent="0.25">
      <c r="D17" s="4"/>
      <c r="E17" s="31"/>
    </row>
    <row r="18" spans="4:5" x14ac:dyDescent="0.25">
      <c r="D18" s="4"/>
      <c r="E18" s="31"/>
    </row>
    <row r="19" spans="4:5" x14ac:dyDescent="0.25">
      <c r="D19" s="4"/>
      <c r="E19" s="31"/>
    </row>
    <row r="20" spans="4:5" x14ac:dyDescent="0.25">
      <c r="D20" s="4"/>
      <c r="E20" s="31"/>
    </row>
    <row r="21" spans="4:5" x14ac:dyDescent="0.25">
      <c r="D21" s="4"/>
      <c r="E21" s="31"/>
    </row>
  </sheetData>
  <mergeCells count="2">
    <mergeCell ref="A1:B1"/>
    <mergeCell ref="D2:J2"/>
  </mergeCells>
  <pageMargins left="0.7" right="0.7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topLeftCell="B1" workbookViewId="0">
      <selection activeCell="K5" sqref="K5"/>
    </sheetView>
  </sheetViews>
  <sheetFormatPr baseColWidth="10" defaultColWidth="11.453125" defaultRowHeight="10.5" x14ac:dyDescent="0.25"/>
  <cols>
    <col min="1" max="1" width="26.26953125" style="1" customWidth="1"/>
    <col min="2" max="2" width="23.54296875" style="1" customWidth="1"/>
    <col min="3" max="3" width="11.453125" style="1"/>
    <col min="4" max="4" width="7" style="1" customWidth="1"/>
    <col min="5" max="5" width="30.81640625" style="1" customWidth="1"/>
    <col min="6" max="6" width="24.54296875" style="1" customWidth="1"/>
    <col min="7" max="7" width="9.1796875" style="1" customWidth="1"/>
    <col min="8" max="8" width="24.81640625" style="1" customWidth="1"/>
    <col min="9" max="9" width="25.26953125" style="1" customWidth="1"/>
    <col min="10" max="10" width="9" style="1" customWidth="1"/>
    <col min="11" max="11" width="18.36328125" style="1" customWidth="1"/>
    <col min="12" max="16384" width="11.453125" style="1"/>
  </cols>
  <sheetData>
    <row r="1" spans="1:11" ht="23.25" customHeight="1" x14ac:dyDescent="0.3">
      <c r="A1" s="110" t="s">
        <v>58</v>
      </c>
      <c r="B1" s="111"/>
      <c r="C1" s="54"/>
      <c r="D1" s="33"/>
      <c r="E1" s="108" t="s">
        <v>58</v>
      </c>
      <c r="F1" s="109"/>
      <c r="G1" s="33"/>
      <c r="H1" s="108" t="s">
        <v>58</v>
      </c>
      <c r="I1" s="109"/>
      <c r="J1" s="61"/>
      <c r="K1" s="62" t="s">
        <v>58</v>
      </c>
    </row>
    <row r="2" spans="1:11" ht="35.25" customHeight="1" x14ac:dyDescent="0.3">
      <c r="A2" s="55" t="s">
        <v>1</v>
      </c>
      <c r="B2" s="48" t="s">
        <v>59</v>
      </c>
      <c r="C2" s="54"/>
      <c r="D2" s="33"/>
      <c r="E2" s="55" t="s">
        <v>1</v>
      </c>
      <c r="F2" s="48" t="s">
        <v>64</v>
      </c>
      <c r="G2" s="33"/>
      <c r="H2" s="55" t="s">
        <v>1</v>
      </c>
      <c r="I2" s="48" t="s">
        <v>65</v>
      </c>
      <c r="J2" s="61"/>
      <c r="K2" s="48" t="s">
        <v>117</v>
      </c>
    </row>
    <row r="3" spans="1:11" ht="35.25" customHeight="1" x14ac:dyDescent="0.3">
      <c r="A3" s="56" t="s">
        <v>3</v>
      </c>
      <c r="B3" s="48" t="s">
        <v>60</v>
      </c>
      <c r="C3" s="54"/>
      <c r="E3" s="56" t="s">
        <v>3</v>
      </c>
      <c r="F3" s="48" t="s">
        <v>62</v>
      </c>
      <c r="H3" s="56" t="s">
        <v>3</v>
      </c>
      <c r="I3" s="48" t="s">
        <v>66</v>
      </c>
      <c r="J3" s="61"/>
    </row>
    <row r="4" spans="1:11" ht="57.75" customHeight="1" x14ac:dyDescent="0.3">
      <c r="A4" s="56" t="s">
        <v>5</v>
      </c>
      <c r="B4" s="48" t="s">
        <v>61</v>
      </c>
      <c r="C4" s="54"/>
      <c r="E4" s="56" t="s">
        <v>5</v>
      </c>
      <c r="F4" s="48" t="s">
        <v>63</v>
      </c>
      <c r="H4" s="56" t="s">
        <v>5</v>
      </c>
      <c r="I4" s="48" t="s">
        <v>61</v>
      </c>
      <c r="J4" s="61"/>
    </row>
    <row r="5" spans="1:11" ht="60.75" customHeight="1" x14ac:dyDescent="0.3">
      <c r="A5" s="56" t="s">
        <v>13</v>
      </c>
      <c r="B5" s="57"/>
      <c r="C5" s="54"/>
      <c r="E5" s="56" t="s">
        <v>13</v>
      </c>
      <c r="F5" s="57"/>
      <c r="H5" s="56" t="s">
        <v>13</v>
      </c>
      <c r="I5" s="57"/>
      <c r="J5" s="61"/>
    </row>
    <row r="6" spans="1:11" ht="13" x14ac:dyDescent="0.3">
      <c r="A6" s="56" t="s">
        <v>17</v>
      </c>
      <c r="B6" s="57"/>
      <c r="C6" s="54"/>
      <c r="E6" s="56" t="s">
        <v>17</v>
      </c>
      <c r="F6" s="57"/>
      <c r="H6" s="56" t="s">
        <v>17</v>
      </c>
      <c r="I6" s="57"/>
      <c r="J6" s="61"/>
    </row>
    <row r="7" spans="1:11" ht="56.25" customHeight="1" x14ac:dyDescent="0.3">
      <c r="A7" s="58" t="s">
        <v>23</v>
      </c>
      <c r="B7" s="48"/>
      <c r="C7" s="54"/>
      <c r="E7" s="58" t="s">
        <v>23</v>
      </c>
      <c r="F7" s="48"/>
      <c r="H7" s="58" t="s">
        <v>23</v>
      </c>
      <c r="I7" s="48"/>
      <c r="J7" s="61"/>
    </row>
    <row r="8" spans="1:11" ht="25" x14ac:dyDescent="0.3">
      <c r="A8" s="58" t="s">
        <v>24</v>
      </c>
      <c r="B8" s="48"/>
      <c r="C8" s="54"/>
      <c r="E8" s="58" t="s">
        <v>24</v>
      </c>
      <c r="F8" s="48"/>
      <c r="H8" s="58" t="s">
        <v>24</v>
      </c>
      <c r="I8" s="48"/>
      <c r="J8" s="61"/>
    </row>
    <row r="9" spans="1:11" ht="37.5" x14ac:dyDescent="0.3">
      <c r="A9" s="58" t="s">
        <v>27</v>
      </c>
      <c r="B9" s="59"/>
      <c r="C9" s="54"/>
      <c r="D9" s="60"/>
      <c r="E9" s="58" t="s">
        <v>27</v>
      </c>
      <c r="F9" s="59"/>
      <c r="H9" s="58" t="s">
        <v>27</v>
      </c>
      <c r="I9" s="59"/>
      <c r="J9" s="61"/>
    </row>
    <row r="10" spans="1:11" ht="50" x14ac:dyDescent="0.3">
      <c r="A10" s="58" t="s">
        <v>28</v>
      </c>
      <c r="B10" s="59"/>
      <c r="C10" s="54"/>
      <c r="D10" s="60"/>
      <c r="E10" s="58" t="s">
        <v>28</v>
      </c>
      <c r="F10" s="59"/>
      <c r="H10" s="58" t="s">
        <v>28</v>
      </c>
      <c r="I10" s="59"/>
      <c r="J10" s="61"/>
    </row>
    <row r="11" spans="1:11" ht="13.5" x14ac:dyDescent="0.3">
      <c r="A11" s="58" t="s">
        <v>29</v>
      </c>
      <c r="B11" s="59"/>
      <c r="C11" s="54"/>
      <c r="D11" s="60"/>
      <c r="E11" s="58" t="s">
        <v>29</v>
      </c>
      <c r="F11" s="59"/>
      <c r="H11" s="58" t="s">
        <v>29</v>
      </c>
      <c r="I11" s="59"/>
      <c r="J11" s="61"/>
    </row>
    <row r="12" spans="1:11" ht="14" x14ac:dyDescent="0.3">
      <c r="A12" s="58" t="s">
        <v>30</v>
      </c>
      <c r="B12" s="59"/>
      <c r="C12" s="54"/>
      <c r="D12" s="43"/>
      <c r="E12" s="58" t="s">
        <v>30</v>
      </c>
      <c r="F12" s="59"/>
      <c r="H12" s="58" t="s">
        <v>30</v>
      </c>
      <c r="I12" s="59"/>
      <c r="J12" s="61"/>
    </row>
    <row r="13" spans="1:11" ht="14" x14ac:dyDescent="0.3">
      <c r="A13" s="58" t="s">
        <v>31</v>
      </c>
      <c r="B13" s="59"/>
      <c r="C13" s="54"/>
      <c r="D13" s="43"/>
      <c r="E13" s="58" t="s">
        <v>31</v>
      </c>
      <c r="F13" s="59"/>
      <c r="H13" s="58" t="s">
        <v>31</v>
      </c>
      <c r="I13" s="59"/>
      <c r="J13" s="61"/>
    </row>
    <row r="14" spans="1:11" ht="14" x14ac:dyDescent="0.3">
      <c r="A14" s="58" t="s">
        <v>32</v>
      </c>
      <c r="B14" s="57"/>
      <c r="C14" s="54"/>
      <c r="D14" s="43"/>
      <c r="E14" s="58" t="s">
        <v>32</v>
      </c>
      <c r="F14" s="57"/>
      <c r="H14" s="58" t="s">
        <v>32</v>
      </c>
      <c r="I14" s="57"/>
      <c r="J14" s="61"/>
    </row>
    <row r="15" spans="1:11" ht="13" x14ac:dyDescent="0.3">
      <c r="E15" s="47"/>
      <c r="F15" s="51"/>
      <c r="H15" s="47"/>
      <c r="I15" s="51"/>
      <c r="J15" s="61"/>
    </row>
    <row r="16" spans="1:11" ht="13" x14ac:dyDescent="0.3">
      <c r="E16" s="47"/>
      <c r="F16" s="51"/>
      <c r="H16" s="47"/>
      <c r="I16" s="51"/>
      <c r="J16" s="61"/>
    </row>
    <row r="17" spans="5:10" ht="13" x14ac:dyDescent="0.3">
      <c r="E17" s="47"/>
      <c r="F17" s="51"/>
      <c r="H17" s="47"/>
      <c r="I17" s="51"/>
      <c r="J17" s="61"/>
    </row>
    <row r="18" spans="5:10" ht="13" x14ac:dyDescent="0.3">
      <c r="E18" s="47"/>
      <c r="F18" s="51"/>
      <c r="H18" s="47"/>
      <c r="I18" s="51"/>
      <c r="J18" s="61"/>
    </row>
    <row r="19" spans="5:10" ht="13" x14ac:dyDescent="0.3">
      <c r="H19" s="47"/>
      <c r="I19" s="51"/>
      <c r="J19" s="61"/>
    </row>
    <row r="20" spans="5:10" ht="13" x14ac:dyDescent="0.3">
      <c r="H20" s="47"/>
      <c r="I20" s="51"/>
      <c r="J20" s="61"/>
    </row>
    <row r="21" spans="5:10" ht="13" x14ac:dyDescent="0.3">
      <c r="H21" s="47"/>
      <c r="I21" s="51"/>
      <c r="J21" s="61"/>
    </row>
    <row r="22" spans="5:10" ht="13" x14ac:dyDescent="0.3">
      <c r="H22" s="47"/>
      <c r="I22" s="51"/>
      <c r="J22" s="61"/>
    </row>
    <row r="23" spans="5:10" ht="13" x14ac:dyDescent="0.3">
      <c r="H23" s="47"/>
      <c r="I23" s="51"/>
      <c r="J23" s="61"/>
    </row>
    <row r="24" spans="5:10" ht="13" x14ac:dyDescent="0.3">
      <c r="H24" s="47"/>
      <c r="I24" s="51"/>
      <c r="J24" s="61"/>
    </row>
    <row r="25" spans="5:10" ht="13" x14ac:dyDescent="0.3">
      <c r="H25" s="47"/>
      <c r="I25" s="51"/>
      <c r="J25" s="61"/>
    </row>
    <row r="26" spans="5:10" ht="13" x14ac:dyDescent="0.3">
      <c r="H26" s="47"/>
      <c r="I26" s="51"/>
      <c r="J26" s="61"/>
    </row>
    <row r="27" spans="5:10" ht="13" x14ac:dyDescent="0.3">
      <c r="H27" s="47"/>
      <c r="I27" s="51"/>
      <c r="J27" s="61"/>
    </row>
    <row r="28" spans="5:10" ht="13" x14ac:dyDescent="0.3">
      <c r="H28" s="47"/>
      <c r="I28" s="51"/>
      <c r="J28" s="61"/>
    </row>
    <row r="29" spans="5:10" ht="13" x14ac:dyDescent="0.3">
      <c r="H29" s="47"/>
      <c r="I29" s="51"/>
      <c r="J29" s="61"/>
    </row>
  </sheetData>
  <mergeCells count="3">
    <mergeCell ref="H1:I1"/>
    <mergeCell ref="A1:B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A722-34EB-46C1-8867-C64D7B4765FB}">
  <dimension ref="A1:X11"/>
  <sheetViews>
    <sheetView topLeftCell="K1" workbookViewId="0">
      <selection activeCell="W2" sqref="W2:X2"/>
    </sheetView>
  </sheetViews>
  <sheetFormatPr baseColWidth="10" defaultRowHeight="14.5" x14ac:dyDescent="0.35"/>
  <cols>
    <col min="1" max="1" width="32.36328125" customWidth="1"/>
    <col min="2" max="2" width="17.08984375" customWidth="1"/>
    <col min="3" max="3" width="13.1796875" customWidth="1"/>
    <col min="4" max="4" width="3.453125" customWidth="1"/>
    <col min="5" max="5" width="19" customWidth="1"/>
    <col min="6" max="6" width="21.6328125" customWidth="1"/>
    <col min="7" max="7" width="4.08984375" customWidth="1"/>
    <col min="8" max="8" width="19.26953125" customWidth="1"/>
    <col min="9" max="9" width="20" customWidth="1"/>
    <col min="10" max="10" width="4.90625" customWidth="1"/>
    <col min="13" max="13" width="2.7265625" customWidth="1"/>
    <col min="16" max="16" width="3.453125" customWidth="1"/>
  </cols>
  <sheetData>
    <row r="1" spans="1:24" ht="34" customHeight="1" x14ac:dyDescent="0.35">
      <c r="E1" s="112" t="s">
        <v>94</v>
      </c>
      <c r="F1" s="112"/>
      <c r="H1" s="112" t="s">
        <v>95</v>
      </c>
      <c r="I1" s="112"/>
      <c r="K1" s="113" t="s">
        <v>103</v>
      </c>
      <c r="L1" s="113"/>
      <c r="N1" s="114" t="s">
        <v>105</v>
      </c>
      <c r="O1" s="114"/>
      <c r="Q1" s="116" t="s">
        <v>106</v>
      </c>
      <c r="R1" s="114"/>
      <c r="S1" s="114"/>
      <c r="T1" s="114"/>
      <c r="U1" s="114"/>
      <c r="V1" s="114"/>
      <c r="W1" s="114"/>
      <c r="X1" s="114"/>
    </row>
    <row r="2" spans="1:24" ht="43.5" customHeight="1" x14ac:dyDescent="0.35">
      <c r="A2" s="74" t="s">
        <v>69</v>
      </c>
      <c r="B2" s="75" t="s">
        <v>70</v>
      </c>
      <c r="E2" s="91" t="s">
        <v>79</v>
      </c>
      <c r="F2" s="91" t="s">
        <v>93</v>
      </c>
      <c r="H2" s="91" t="s">
        <v>96</v>
      </c>
      <c r="I2" s="91" t="s">
        <v>97</v>
      </c>
      <c r="K2" s="112" t="s">
        <v>104</v>
      </c>
      <c r="L2" s="112"/>
      <c r="N2" s="112" t="s">
        <v>104</v>
      </c>
      <c r="O2" s="112"/>
      <c r="Q2" s="112" t="s">
        <v>107</v>
      </c>
      <c r="R2" s="112"/>
      <c r="S2" s="112" t="s">
        <v>108</v>
      </c>
      <c r="T2" s="112"/>
      <c r="U2" s="112" t="s">
        <v>109</v>
      </c>
      <c r="V2" s="112"/>
      <c r="W2" s="112" t="s">
        <v>117</v>
      </c>
      <c r="X2" s="112"/>
    </row>
    <row r="3" spans="1:24" ht="14.5" customHeight="1" x14ac:dyDescent="0.35">
      <c r="A3" s="78" t="s">
        <v>71</v>
      </c>
      <c r="B3" s="79">
        <v>0.4</v>
      </c>
      <c r="E3" s="79">
        <v>0.4</v>
      </c>
      <c r="F3" s="79">
        <v>0.4</v>
      </c>
      <c r="H3" s="79">
        <f>+B3</f>
        <v>0.4</v>
      </c>
      <c r="I3" s="79">
        <v>0</v>
      </c>
      <c r="Q3" s="115" t="s">
        <v>116</v>
      </c>
      <c r="R3" s="115"/>
      <c r="S3" s="115"/>
      <c r="T3" s="115"/>
      <c r="U3" s="115"/>
      <c r="V3" s="115"/>
      <c r="W3" s="115"/>
      <c r="X3" s="115"/>
    </row>
    <row r="4" spans="1:24" ht="42" x14ac:dyDescent="0.35">
      <c r="A4" s="83" t="s">
        <v>80</v>
      </c>
      <c r="B4" s="79">
        <v>0.4</v>
      </c>
      <c r="C4" s="1"/>
      <c r="E4" s="79">
        <v>0.4</v>
      </c>
      <c r="F4" s="79">
        <v>0</v>
      </c>
      <c r="H4" s="79">
        <v>0</v>
      </c>
      <c r="I4" s="79">
        <v>0</v>
      </c>
    </row>
    <row r="5" spans="1:24" x14ac:dyDescent="0.35">
      <c r="A5" s="78" t="s">
        <v>78</v>
      </c>
      <c r="B5" s="79">
        <v>0.2</v>
      </c>
      <c r="E5" s="79">
        <f>+B5</f>
        <v>0.2</v>
      </c>
      <c r="F5" s="79">
        <f>+B5</f>
        <v>0.2</v>
      </c>
      <c r="H5" s="79">
        <f>+B5</f>
        <v>0.2</v>
      </c>
      <c r="I5" s="79">
        <f>+B9</f>
        <v>0.04</v>
      </c>
    </row>
    <row r="6" spans="1:24" x14ac:dyDescent="0.35">
      <c r="A6" s="76" t="s">
        <v>72</v>
      </c>
      <c r="B6" s="80">
        <f>+B3+B4+B5</f>
        <v>1</v>
      </c>
      <c r="E6" s="80">
        <f>+E3+E4+E5</f>
        <v>1</v>
      </c>
      <c r="F6" s="80">
        <f>SUM(F3:F5)</f>
        <v>0.60000000000000009</v>
      </c>
      <c r="H6" s="80">
        <f>SUM(H3:H5)</f>
        <v>0.60000000000000009</v>
      </c>
      <c r="I6" s="80">
        <f>SUM(I3:I5)</f>
        <v>0.04</v>
      </c>
    </row>
    <row r="7" spans="1:24" x14ac:dyDescent="0.35">
      <c r="B7" s="77"/>
    </row>
    <row r="8" spans="1:24" ht="21" x14ac:dyDescent="0.35">
      <c r="A8" s="74" t="s">
        <v>73</v>
      </c>
      <c r="B8" s="75" t="s">
        <v>70</v>
      </c>
      <c r="C8" s="75" t="s">
        <v>74</v>
      </c>
    </row>
    <row r="9" spans="1:24" x14ac:dyDescent="0.35">
      <c r="A9" s="81" t="s">
        <v>75</v>
      </c>
      <c r="B9" s="82">
        <v>0.04</v>
      </c>
      <c r="C9" s="82">
        <v>0.04</v>
      </c>
    </row>
    <row r="10" spans="1:24" x14ac:dyDescent="0.35">
      <c r="A10" s="81" t="s">
        <v>76</v>
      </c>
      <c r="B10" s="82">
        <v>0.06</v>
      </c>
      <c r="C10" s="82">
        <v>0.1</v>
      </c>
    </row>
    <row r="11" spans="1:24" x14ac:dyDescent="0.35">
      <c r="A11" s="81" t="s">
        <v>77</v>
      </c>
      <c r="B11" s="82">
        <v>0.1</v>
      </c>
      <c r="C11" s="82">
        <v>0.2</v>
      </c>
    </row>
  </sheetData>
  <mergeCells count="12">
    <mergeCell ref="W2:X2"/>
    <mergeCell ref="Q1:X1"/>
    <mergeCell ref="Q2:R2"/>
    <mergeCell ref="S2:T2"/>
    <mergeCell ref="U2:V2"/>
    <mergeCell ref="Q3:X3"/>
    <mergeCell ref="E1:F1"/>
    <mergeCell ref="H1:I1"/>
    <mergeCell ref="K1:L1"/>
    <mergeCell ref="K2:L2"/>
    <mergeCell ref="N1:O1"/>
    <mergeCell ref="N2:O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PROFESIONAL 219-01</vt:lpstr>
      <vt:lpstr>PROFESIONAL 219-03</vt:lpstr>
      <vt:lpstr>AUXILIAR AREA SALUD 04</vt:lpstr>
      <vt:lpstr>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</dc:creator>
  <cp:keywords/>
  <dc:description/>
  <cp:lastModifiedBy>Gladys Ramirez Peña</cp:lastModifiedBy>
  <cp:revision/>
  <dcterms:created xsi:type="dcterms:W3CDTF">2023-04-21T16:15:50Z</dcterms:created>
  <dcterms:modified xsi:type="dcterms:W3CDTF">2023-05-04T23:37:41Z</dcterms:modified>
  <cp:category/>
  <cp:contentStatus/>
</cp:coreProperties>
</file>